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3" i="1"/>
  <c r="K22" i="1"/>
  <c r="I22" i="1"/>
  <c r="J22" i="1" s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3" i="1"/>
  <c r="J49" i="1" l="1"/>
  <c r="J39" i="1"/>
  <c r="J29" i="1"/>
  <c r="J17" i="1"/>
  <c r="J7" i="1"/>
  <c r="J5" i="1"/>
  <c r="J3" i="1"/>
  <c r="J51" i="1"/>
  <c r="J47" i="1"/>
  <c r="J45" i="1"/>
  <c r="J43" i="1"/>
  <c r="J41" i="1"/>
  <c r="J37" i="1"/>
  <c r="J35" i="1"/>
  <c r="J33" i="1"/>
  <c r="J31" i="1"/>
  <c r="J27" i="1"/>
  <c r="J25" i="1"/>
  <c r="J23" i="1"/>
  <c r="J21" i="1"/>
  <c r="J19" i="1"/>
  <c r="J15" i="1"/>
  <c r="J13" i="1"/>
  <c r="J11" i="1"/>
  <c r="J9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0" i="1"/>
  <c r="J18" i="1"/>
  <c r="J16" i="1"/>
  <c r="J14" i="1"/>
  <c r="J12" i="1"/>
  <c r="J10" i="1"/>
  <c r="J8" i="1"/>
  <c r="J6" i="1"/>
  <c r="J4" i="1"/>
</calcChain>
</file>

<file path=xl/sharedStrings.xml><?xml version="1.0" encoding="utf-8"?>
<sst xmlns="http://schemas.openxmlformats.org/spreadsheetml/2006/main" count="284" uniqueCount="134">
  <si>
    <t>SIRE</t>
  </si>
  <si>
    <t>IE291341831285</t>
  </si>
  <si>
    <t>CH</t>
  </si>
  <si>
    <t>GHX</t>
  </si>
  <si>
    <t>IE261123630494</t>
  </si>
  <si>
    <t>LM</t>
  </si>
  <si>
    <t>ION</t>
  </si>
  <si>
    <t>IE321466330266</t>
  </si>
  <si>
    <t>PT</t>
  </si>
  <si>
    <t>IRX</t>
  </si>
  <si>
    <t>IE321386250335</t>
  </si>
  <si>
    <t>SI</t>
  </si>
  <si>
    <t>IS4</t>
  </si>
  <si>
    <t>IE271437430076</t>
  </si>
  <si>
    <t>IE182429170152</t>
  </si>
  <si>
    <t>HE</t>
  </si>
  <si>
    <t>GCT</t>
  </si>
  <si>
    <t>IE181917910623</t>
  </si>
  <si>
    <t>AA</t>
  </si>
  <si>
    <t>CUI</t>
  </si>
  <si>
    <t>IE251027360430</t>
  </si>
  <si>
    <t>PAM</t>
  </si>
  <si>
    <t>IE251027370431</t>
  </si>
  <si>
    <t>BHO</t>
  </si>
  <si>
    <t>IE261123660489</t>
  </si>
  <si>
    <t>IE261123640495</t>
  </si>
  <si>
    <t>NHL</t>
  </si>
  <si>
    <t>IE281302730622</t>
  </si>
  <si>
    <t>PTE</t>
  </si>
  <si>
    <t>IE261123680490</t>
  </si>
  <si>
    <t>IE261123620493</t>
  </si>
  <si>
    <t>IE281302770618</t>
  </si>
  <si>
    <t>IE281302760625</t>
  </si>
  <si>
    <t>MLJ</t>
  </si>
  <si>
    <t>IE182446310140</t>
  </si>
  <si>
    <t>RHF</t>
  </si>
  <si>
    <t>IE311059850136</t>
  </si>
  <si>
    <t>BB</t>
  </si>
  <si>
    <t>RFC</t>
  </si>
  <si>
    <t>IE221194770835</t>
  </si>
  <si>
    <t>CXY</t>
  </si>
  <si>
    <t>IE221194780844</t>
  </si>
  <si>
    <t>ADX</t>
  </si>
  <si>
    <t>IE211193820206</t>
  </si>
  <si>
    <t>CWI</t>
  </si>
  <si>
    <t>IE211193840208</t>
  </si>
  <si>
    <t>IE201235240727</t>
  </si>
  <si>
    <t>IE201235250728</t>
  </si>
  <si>
    <t>IE341073260757</t>
  </si>
  <si>
    <t>DRU</t>
  </si>
  <si>
    <t>IE341073250764</t>
  </si>
  <si>
    <t>IE341073260773</t>
  </si>
  <si>
    <t>OSC</t>
  </si>
  <si>
    <t>IE341073280775</t>
  </si>
  <si>
    <t>IE201235230726</t>
  </si>
  <si>
    <t>SH</t>
  </si>
  <si>
    <t>KVG</t>
  </si>
  <si>
    <t>IE201235280730</t>
  </si>
  <si>
    <t>IE201235290731</t>
  </si>
  <si>
    <t>IE201235220733</t>
  </si>
  <si>
    <t>HKG</t>
  </si>
  <si>
    <t>IE311358610106</t>
  </si>
  <si>
    <t>TON</t>
  </si>
  <si>
    <t>IE271772130161</t>
  </si>
  <si>
    <t>BBQ</t>
  </si>
  <si>
    <t>IE271627790241</t>
  </si>
  <si>
    <t>IE182018090322</t>
  </si>
  <si>
    <t>LWF</t>
  </si>
  <si>
    <t>IE121016660973</t>
  </si>
  <si>
    <t>HWN</t>
  </si>
  <si>
    <t>IE121016670974</t>
  </si>
  <si>
    <t>IE121016690976</t>
  </si>
  <si>
    <t>IE121016650980</t>
  </si>
  <si>
    <t>IE121182110816</t>
  </si>
  <si>
    <t>TKO</t>
  </si>
  <si>
    <t>IE121182170821</t>
  </si>
  <si>
    <t>IE291341831293</t>
  </si>
  <si>
    <t>BA</t>
  </si>
  <si>
    <t>KCE</t>
  </si>
  <si>
    <t>IE291341871306</t>
  </si>
  <si>
    <t>IE311596160739</t>
  </si>
  <si>
    <t>IE121182120817</t>
  </si>
  <si>
    <t>CGG</t>
  </si>
  <si>
    <t>IE272120810139</t>
  </si>
  <si>
    <t>GUA</t>
  </si>
  <si>
    <t>IE251027330428</t>
  </si>
  <si>
    <t>IE251027380432</t>
  </si>
  <si>
    <t>SEV</t>
  </si>
  <si>
    <t>TAG</t>
  </si>
  <si>
    <t>Date of birth</t>
  </si>
  <si>
    <t>Breed</t>
  </si>
  <si>
    <t xml:space="preserve">Slaughter </t>
  </si>
  <si>
    <t>date</t>
  </si>
  <si>
    <t xml:space="preserve">Initial </t>
  </si>
  <si>
    <t>liveweight (kg)</t>
  </si>
  <si>
    <t xml:space="preserve">Final </t>
  </si>
  <si>
    <t>Total  feed</t>
  </si>
  <si>
    <t>consumed (kg)</t>
  </si>
  <si>
    <t>Dry matter</t>
  </si>
  <si>
    <t xml:space="preserve"> intake (kg/day)</t>
  </si>
  <si>
    <t xml:space="preserve">Feed conversion </t>
  </si>
  <si>
    <t>efficiency (dmi/adg)</t>
  </si>
  <si>
    <t xml:space="preserve">Average daily </t>
  </si>
  <si>
    <t>gain (kg)</t>
  </si>
  <si>
    <t xml:space="preserve">Scrotal </t>
  </si>
  <si>
    <t>circumference (cm)</t>
  </si>
  <si>
    <t xml:space="preserve">Pre-slaughter </t>
  </si>
  <si>
    <t>scanned fat depth (mm)</t>
  </si>
  <si>
    <t xml:space="preserve">Pre-slaughter scanned </t>
  </si>
  <si>
    <t>muscle depth (mm)</t>
  </si>
  <si>
    <t>Pre-slaughter intramuscular</t>
  </si>
  <si>
    <t xml:space="preserve"> fat depth</t>
  </si>
  <si>
    <t xml:space="preserve">Carcass conformation </t>
  </si>
  <si>
    <t xml:space="preserve">Carcass fat </t>
  </si>
  <si>
    <t xml:space="preserve">Carcass </t>
  </si>
  <si>
    <t xml:space="preserve">Kill-out </t>
  </si>
  <si>
    <t>score (15 point scale)</t>
  </si>
  <si>
    <t>weight (kg)</t>
  </si>
  <si>
    <t>rate (%)</t>
  </si>
  <si>
    <t>U+</t>
  </si>
  <si>
    <t>2=</t>
  </si>
  <si>
    <t>3-</t>
  </si>
  <si>
    <t>2-</t>
  </si>
  <si>
    <t>2+</t>
  </si>
  <si>
    <t>U=</t>
  </si>
  <si>
    <t>R+</t>
  </si>
  <si>
    <t>4-</t>
  </si>
  <si>
    <t>3+</t>
  </si>
  <si>
    <t>R=</t>
  </si>
  <si>
    <t>3=</t>
  </si>
  <si>
    <t>E=</t>
  </si>
  <si>
    <t>E-</t>
  </si>
  <si>
    <t>U-</t>
  </si>
  <si>
    <t>IE291341851312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</si>
</sst>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Normal="100" workbookViewId="0">
      <selection activeCell="U9" sqref="U9"/>
    </sheetView>
  </sheetViews>
  <sheetFormatPr defaultRowHeight="15" x14ac:dyDescent="0.25"/>
  <cols>
    <col min="1" max="1" width="14.7109375" style="6" bestFit="1" customWidth="1"/>
    <col min="2" max="2" width="6.28515625" style="3" bestFit="1" customWidth="1"/>
    <col min="3" max="3" width="12.140625" style="3" bestFit="1" customWidth="1"/>
    <col min="4" max="4" width="5.5703125" style="3" bestFit="1" customWidth="1"/>
    <col min="5" max="5" width="10.7109375" style="3" bestFit="1" customWidth="1"/>
    <col min="6" max="7" width="14.42578125" style="3" bestFit="1" customWidth="1"/>
    <col min="8" max="8" width="14.140625" style="3" bestFit="1" customWidth="1"/>
    <col min="9" max="9" width="15" style="3" bestFit="1" customWidth="1"/>
    <col min="10" max="10" width="19.28515625" style="3" bestFit="1" customWidth="1"/>
    <col min="11" max="11" width="13.5703125" style="3" bestFit="1" customWidth="1"/>
    <col min="12" max="12" width="18.42578125" style="3" bestFit="1" customWidth="1"/>
    <col min="13" max="13" width="22.5703125" style="3" bestFit="1" customWidth="1"/>
    <col min="14" max="14" width="21.5703125" style="3" bestFit="1" customWidth="1"/>
    <col min="15" max="15" width="26.140625" style="3" bestFit="1" customWidth="1"/>
    <col min="16" max="16" width="20.5703125" style="3" bestFit="1" customWidth="1"/>
    <col min="17" max="17" width="19.85546875" style="3" bestFit="1" customWidth="1"/>
    <col min="18" max="18" width="11" style="3" bestFit="1" customWidth="1"/>
    <col min="19" max="19" width="8" style="3" bestFit="1" customWidth="1"/>
    <col min="20" max="16384" width="9.140625" style="3"/>
  </cols>
  <sheetData>
    <row r="1" spans="1:19" s="1" customFormat="1" x14ac:dyDescent="0.25">
      <c r="A1" s="2"/>
      <c r="E1" s="1" t="s">
        <v>91</v>
      </c>
      <c r="F1" s="1" t="s">
        <v>93</v>
      </c>
      <c r="G1" s="2" t="s">
        <v>95</v>
      </c>
      <c r="H1" s="1" t="s">
        <v>96</v>
      </c>
      <c r="I1" s="2" t="s">
        <v>98</v>
      </c>
      <c r="J1" s="2" t="s">
        <v>100</v>
      </c>
      <c r="K1" s="2" t="s">
        <v>102</v>
      </c>
      <c r="L1" s="2" t="s">
        <v>104</v>
      </c>
      <c r="M1" s="2" t="s">
        <v>106</v>
      </c>
      <c r="N1" s="2" t="s">
        <v>108</v>
      </c>
      <c r="O1" s="2" t="s">
        <v>110</v>
      </c>
      <c r="P1" s="2" t="s">
        <v>112</v>
      </c>
      <c r="Q1" s="2" t="s">
        <v>113</v>
      </c>
      <c r="R1" s="2" t="s">
        <v>114</v>
      </c>
      <c r="S1" s="2" t="s">
        <v>115</v>
      </c>
    </row>
    <row r="2" spans="1:19" s="1" customFormat="1" x14ac:dyDescent="0.25">
      <c r="A2" s="2" t="s">
        <v>88</v>
      </c>
      <c r="B2" s="1" t="s">
        <v>90</v>
      </c>
      <c r="C2" s="2" t="s">
        <v>89</v>
      </c>
      <c r="D2" s="1" t="s">
        <v>0</v>
      </c>
      <c r="E2" s="1" t="s">
        <v>92</v>
      </c>
      <c r="F2" s="2" t="s">
        <v>94</v>
      </c>
      <c r="G2" s="2" t="s">
        <v>94</v>
      </c>
      <c r="H2" s="2" t="s">
        <v>97</v>
      </c>
      <c r="I2" s="2" t="s">
        <v>99</v>
      </c>
      <c r="J2" s="2" t="s">
        <v>101</v>
      </c>
      <c r="K2" s="2" t="s">
        <v>103</v>
      </c>
      <c r="L2" s="2" t="s">
        <v>105</v>
      </c>
      <c r="M2" s="2" t="s">
        <v>107</v>
      </c>
      <c r="N2" s="2" t="s">
        <v>109</v>
      </c>
      <c r="O2" s="2" t="s">
        <v>111</v>
      </c>
      <c r="P2" s="2" t="s">
        <v>116</v>
      </c>
      <c r="Q2" s="2" t="s">
        <v>116</v>
      </c>
      <c r="R2" s="2" t="s">
        <v>117</v>
      </c>
      <c r="S2" s="2" t="s">
        <v>118</v>
      </c>
    </row>
    <row r="3" spans="1:19" x14ac:dyDescent="0.25">
      <c r="A3" s="6" t="s">
        <v>1</v>
      </c>
      <c r="B3" s="3" t="s">
        <v>2</v>
      </c>
      <c r="C3" s="4">
        <v>40880</v>
      </c>
      <c r="D3" s="3" t="s">
        <v>3</v>
      </c>
      <c r="E3" s="4">
        <v>41435</v>
      </c>
      <c r="F3" s="3">
        <v>530</v>
      </c>
      <c r="G3" s="3">
        <v>700</v>
      </c>
      <c r="H3" s="3">
        <v>1197</v>
      </c>
      <c r="I3" s="5">
        <f>H3/91</f>
        <v>13.153846153846153</v>
      </c>
      <c r="J3" s="5">
        <f>I3/K3</f>
        <v>7.0411764705882351</v>
      </c>
      <c r="K3" s="5">
        <f>(G3-F3)/91</f>
        <v>1.8681318681318682</v>
      </c>
      <c r="L3" s="3">
        <v>37</v>
      </c>
      <c r="M3" s="3">
        <v>4</v>
      </c>
      <c r="N3" s="3">
        <v>80</v>
      </c>
      <c r="O3" s="3">
        <v>5</v>
      </c>
      <c r="P3" s="3" t="s">
        <v>119</v>
      </c>
      <c r="Q3" s="3" t="s">
        <v>121</v>
      </c>
      <c r="R3" s="3">
        <v>403.6</v>
      </c>
      <c r="S3" s="5">
        <f>R3/G3*100</f>
        <v>57.657142857142865</v>
      </c>
    </row>
    <row r="4" spans="1:19" x14ac:dyDescent="0.25">
      <c r="A4" s="6" t="s">
        <v>4</v>
      </c>
      <c r="B4" s="3" t="s">
        <v>5</v>
      </c>
      <c r="C4" s="4">
        <v>40896</v>
      </c>
      <c r="D4" s="3" t="s">
        <v>6</v>
      </c>
      <c r="E4" s="4">
        <v>41435</v>
      </c>
      <c r="F4" s="3">
        <v>492</v>
      </c>
      <c r="G4" s="3">
        <v>756</v>
      </c>
      <c r="H4" s="3">
        <v>1275</v>
      </c>
      <c r="I4" s="5">
        <f t="shared" ref="I4:I52" si="0">H4/91</f>
        <v>14.010989010989011</v>
      </c>
      <c r="J4" s="5">
        <f t="shared" ref="J4:J52" si="1">I4/K4</f>
        <v>4.829545454545455</v>
      </c>
      <c r="K4" s="5">
        <f t="shared" ref="K4:K52" si="2">(G4-F4)/91</f>
        <v>2.901098901098901</v>
      </c>
      <c r="L4" s="3">
        <v>38</v>
      </c>
      <c r="M4" s="3">
        <v>3.5</v>
      </c>
      <c r="N4" s="3">
        <v>87</v>
      </c>
      <c r="O4" s="3">
        <v>7</v>
      </c>
      <c r="P4" s="3" t="s">
        <v>119</v>
      </c>
      <c r="Q4" s="3" t="s">
        <v>123</v>
      </c>
      <c r="R4" s="3">
        <v>426.7</v>
      </c>
      <c r="S4" s="5">
        <f t="shared" ref="S4:S52" si="3">R4/G4*100</f>
        <v>56.441798941798936</v>
      </c>
    </row>
    <row r="5" spans="1:19" x14ac:dyDescent="0.25">
      <c r="A5" s="6" t="s">
        <v>7</v>
      </c>
      <c r="B5" s="3" t="s">
        <v>8</v>
      </c>
      <c r="C5" s="4">
        <v>40916</v>
      </c>
      <c r="D5" s="3" t="s">
        <v>9</v>
      </c>
      <c r="E5" s="4">
        <v>41435</v>
      </c>
      <c r="F5" s="3">
        <v>528</v>
      </c>
      <c r="G5" s="3">
        <v>684</v>
      </c>
      <c r="H5" s="3">
        <v>1183</v>
      </c>
      <c r="I5" s="5">
        <f t="shared" si="0"/>
        <v>13</v>
      </c>
      <c r="J5" s="5">
        <f t="shared" si="1"/>
        <v>7.5833333333333339</v>
      </c>
      <c r="K5" s="5">
        <f t="shared" si="2"/>
        <v>1.7142857142857142</v>
      </c>
      <c r="L5" s="3">
        <v>37</v>
      </c>
      <c r="M5" s="3">
        <v>2.5</v>
      </c>
      <c r="N5" s="3">
        <v>83</v>
      </c>
      <c r="O5" s="3">
        <v>5</v>
      </c>
      <c r="P5" s="3" t="s">
        <v>119</v>
      </c>
      <c r="Q5" s="3" t="s">
        <v>122</v>
      </c>
      <c r="R5" s="3">
        <v>409.6</v>
      </c>
      <c r="S5" s="5">
        <f t="shared" si="3"/>
        <v>59.883040935672518</v>
      </c>
    </row>
    <row r="6" spans="1:19" x14ac:dyDescent="0.25">
      <c r="A6" s="6" t="s">
        <v>10</v>
      </c>
      <c r="B6" s="3" t="s">
        <v>11</v>
      </c>
      <c r="C6" s="4">
        <v>40920</v>
      </c>
      <c r="D6" s="3" t="s">
        <v>12</v>
      </c>
      <c r="E6" s="4">
        <v>41435</v>
      </c>
      <c r="F6" s="3">
        <v>532</v>
      </c>
      <c r="G6" s="3">
        <v>694</v>
      </c>
      <c r="H6" s="3">
        <v>1100</v>
      </c>
      <c r="I6" s="5">
        <f t="shared" si="0"/>
        <v>12.087912087912088</v>
      </c>
      <c r="J6" s="5">
        <f t="shared" si="1"/>
        <v>6.7901234567901234</v>
      </c>
      <c r="K6" s="5">
        <f t="shared" si="2"/>
        <v>1.7802197802197801</v>
      </c>
      <c r="L6" s="3">
        <v>40</v>
      </c>
      <c r="M6" s="3">
        <v>3</v>
      </c>
      <c r="N6" s="3">
        <v>80</v>
      </c>
      <c r="O6" s="3">
        <v>5</v>
      </c>
      <c r="P6" s="3" t="s">
        <v>124</v>
      </c>
      <c r="Q6" s="3" t="s">
        <v>120</v>
      </c>
      <c r="R6" s="3">
        <v>394.7</v>
      </c>
      <c r="S6" s="5">
        <f t="shared" si="3"/>
        <v>56.873198847262238</v>
      </c>
    </row>
    <row r="7" spans="1:19" x14ac:dyDescent="0.25">
      <c r="A7" s="6" t="s">
        <v>13</v>
      </c>
      <c r="B7" s="3" t="s">
        <v>11</v>
      </c>
      <c r="C7" s="4">
        <v>40914</v>
      </c>
      <c r="D7" s="3" t="s">
        <v>12</v>
      </c>
      <c r="E7" s="4">
        <v>41435</v>
      </c>
      <c r="F7" s="3">
        <v>540</v>
      </c>
      <c r="G7" s="3">
        <v>748</v>
      </c>
      <c r="H7" s="3">
        <v>1291</v>
      </c>
      <c r="I7" s="5">
        <f t="shared" si="0"/>
        <v>14.186813186813186</v>
      </c>
      <c r="J7" s="5">
        <f t="shared" si="1"/>
        <v>6.2067307692307692</v>
      </c>
      <c r="K7" s="5">
        <f t="shared" si="2"/>
        <v>2.2857142857142856</v>
      </c>
      <c r="L7" s="3">
        <v>42</v>
      </c>
      <c r="M7" s="3">
        <v>3.5</v>
      </c>
      <c r="N7" s="3">
        <v>78</v>
      </c>
      <c r="O7" s="3">
        <v>4</v>
      </c>
      <c r="P7" s="3" t="s">
        <v>124</v>
      </c>
      <c r="Q7" s="3" t="s">
        <v>123</v>
      </c>
      <c r="R7" s="3">
        <v>414.7</v>
      </c>
      <c r="S7" s="5">
        <f t="shared" si="3"/>
        <v>55.441176470588239</v>
      </c>
    </row>
    <row r="8" spans="1:19" x14ac:dyDescent="0.25">
      <c r="A8" s="6" t="s">
        <v>14</v>
      </c>
      <c r="B8" s="3" t="s">
        <v>15</v>
      </c>
      <c r="C8" s="4">
        <v>40923</v>
      </c>
      <c r="D8" s="3" t="s">
        <v>16</v>
      </c>
      <c r="E8" s="4">
        <v>41435</v>
      </c>
      <c r="F8" s="3">
        <v>504</v>
      </c>
      <c r="G8" s="3">
        <v>646</v>
      </c>
      <c r="H8" s="3">
        <v>1174</v>
      </c>
      <c r="I8" s="5">
        <f t="shared" si="0"/>
        <v>12.901098901098901</v>
      </c>
      <c r="J8" s="5">
        <f t="shared" si="1"/>
        <v>8.2676056338028179</v>
      </c>
      <c r="K8" s="5">
        <f t="shared" si="2"/>
        <v>1.5604395604395604</v>
      </c>
      <c r="L8" s="3">
        <v>31</v>
      </c>
      <c r="M8" s="3">
        <v>8</v>
      </c>
      <c r="N8" s="3">
        <v>82</v>
      </c>
      <c r="O8" s="3">
        <v>7</v>
      </c>
      <c r="P8" s="3" t="s">
        <v>125</v>
      </c>
      <c r="Q8" s="3" t="s">
        <v>126</v>
      </c>
      <c r="R8" s="3">
        <v>366.1</v>
      </c>
      <c r="S8" s="5">
        <f t="shared" si="3"/>
        <v>56.671826625386998</v>
      </c>
    </row>
    <row r="9" spans="1:19" x14ac:dyDescent="0.25">
      <c r="A9" s="6" t="s">
        <v>17</v>
      </c>
      <c r="B9" s="3" t="s">
        <v>18</v>
      </c>
      <c r="C9" s="4">
        <v>40919</v>
      </c>
      <c r="D9" s="3" t="s">
        <v>19</v>
      </c>
      <c r="E9" s="4">
        <v>41435</v>
      </c>
      <c r="F9" s="3">
        <v>441</v>
      </c>
      <c r="G9" s="3">
        <v>642</v>
      </c>
      <c r="H9" s="3">
        <v>1247</v>
      </c>
      <c r="I9" s="5">
        <f t="shared" si="0"/>
        <v>13.703296703296703</v>
      </c>
      <c r="J9" s="5">
        <f t="shared" si="1"/>
        <v>6.2039800995024867</v>
      </c>
      <c r="K9" s="5">
        <f t="shared" si="2"/>
        <v>2.2087912087912089</v>
      </c>
      <c r="L9" s="3">
        <v>37</v>
      </c>
      <c r="M9" s="3">
        <v>6.5</v>
      </c>
      <c r="N9" s="3">
        <v>75</v>
      </c>
      <c r="O9" s="3">
        <v>6</v>
      </c>
      <c r="P9" s="3" t="s">
        <v>124</v>
      </c>
      <c r="Q9" s="3" t="s">
        <v>127</v>
      </c>
      <c r="R9" s="3">
        <v>352.4</v>
      </c>
      <c r="S9" s="5">
        <f t="shared" si="3"/>
        <v>54.890965732087224</v>
      </c>
    </row>
    <row r="10" spans="1:19" x14ac:dyDescent="0.25">
      <c r="A10" s="6" t="s">
        <v>20</v>
      </c>
      <c r="B10" s="3" t="s">
        <v>5</v>
      </c>
      <c r="C10" s="4">
        <v>40901</v>
      </c>
      <c r="D10" s="3" t="s">
        <v>21</v>
      </c>
      <c r="E10" s="4">
        <v>41435</v>
      </c>
      <c r="F10" s="3">
        <v>465</v>
      </c>
      <c r="G10" s="3">
        <v>656</v>
      </c>
      <c r="H10" s="3">
        <v>1287</v>
      </c>
      <c r="I10" s="5">
        <f t="shared" si="0"/>
        <v>14.142857142857142</v>
      </c>
      <c r="J10" s="5">
        <f t="shared" si="1"/>
        <v>6.7382198952879575</v>
      </c>
      <c r="K10" s="5">
        <f t="shared" si="2"/>
        <v>2.098901098901099</v>
      </c>
      <c r="L10" s="3">
        <v>41</v>
      </c>
      <c r="M10" s="3">
        <v>2.5</v>
      </c>
      <c r="N10" s="3">
        <v>84</v>
      </c>
      <c r="O10" s="3">
        <v>5</v>
      </c>
      <c r="P10" s="3" t="s">
        <v>132</v>
      </c>
      <c r="Q10" s="3" t="s">
        <v>121</v>
      </c>
      <c r="R10" s="3">
        <v>367.7</v>
      </c>
      <c r="S10" s="5">
        <f t="shared" si="3"/>
        <v>56.051829268292686</v>
      </c>
    </row>
    <row r="11" spans="1:19" x14ac:dyDescent="0.25">
      <c r="A11" s="6" t="s">
        <v>22</v>
      </c>
      <c r="B11" s="3" t="s">
        <v>5</v>
      </c>
      <c r="C11" s="4">
        <v>40901</v>
      </c>
      <c r="D11" s="3" t="s">
        <v>23</v>
      </c>
      <c r="E11" s="4">
        <v>41435</v>
      </c>
      <c r="F11" s="3">
        <v>441</v>
      </c>
      <c r="G11" s="3">
        <v>640</v>
      </c>
      <c r="H11" s="3">
        <v>1053</v>
      </c>
      <c r="I11" s="5">
        <f t="shared" si="0"/>
        <v>11.571428571428571</v>
      </c>
      <c r="J11" s="5">
        <f t="shared" si="1"/>
        <v>5.291457286432161</v>
      </c>
      <c r="K11" s="5">
        <f t="shared" si="2"/>
        <v>2.1868131868131866</v>
      </c>
      <c r="L11" s="3">
        <v>38</v>
      </c>
      <c r="M11" s="3">
        <v>3</v>
      </c>
      <c r="N11" s="3">
        <v>90</v>
      </c>
      <c r="O11" s="3">
        <v>5</v>
      </c>
      <c r="P11" s="3" t="s">
        <v>119</v>
      </c>
      <c r="Q11" s="3" t="s">
        <v>122</v>
      </c>
      <c r="R11" s="3">
        <v>381.6</v>
      </c>
      <c r="S11" s="5">
        <f t="shared" si="3"/>
        <v>59.625000000000007</v>
      </c>
    </row>
    <row r="12" spans="1:19" x14ac:dyDescent="0.25">
      <c r="A12" s="6" t="s">
        <v>24</v>
      </c>
      <c r="B12" s="3" t="s">
        <v>5</v>
      </c>
      <c r="C12" s="4">
        <v>40888</v>
      </c>
      <c r="D12" s="3" t="s">
        <v>6</v>
      </c>
      <c r="E12" s="4">
        <v>41435</v>
      </c>
      <c r="F12" s="3">
        <v>428</v>
      </c>
      <c r="G12" s="3">
        <v>684</v>
      </c>
      <c r="H12" s="3">
        <v>1091</v>
      </c>
      <c r="I12" s="5">
        <f t="shared" si="0"/>
        <v>11.989010989010989</v>
      </c>
      <c r="J12" s="5">
        <f t="shared" si="1"/>
        <v>4.26171875</v>
      </c>
      <c r="K12" s="5">
        <f t="shared" si="2"/>
        <v>2.8131868131868134</v>
      </c>
      <c r="L12" s="3">
        <v>39</v>
      </c>
      <c r="M12" s="3">
        <v>3</v>
      </c>
      <c r="N12" s="3">
        <v>96</v>
      </c>
      <c r="O12" s="3">
        <v>5</v>
      </c>
      <c r="P12" s="3" t="s">
        <v>119</v>
      </c>
      <c r="Q12" s="3" t="s">
        <v>120</v>
      </c>
      <c r="R12" s="3">
        <v>410.8</v>
      </c>
      <c r="S12" s="5">
        <f t="shared" si="3"/>
        <v>60.058479532163744</v>
      </c>
    </row>
    <row r="13" spans="1:19" x14ac:dyDescent="0.25">
      <c r="A13" s="6" t="s">
        <v>25</v>
      </c>
      <c r="B13" s="3" t="s">
        <v>5</v>
      </c>
      <c r="C13" s="4">
        <v>40897</v>
      </c>
      <c r="D13" s="3" t="s">
        <v>26</v>
      </c>
      <c r="E13" s="4">
        <v>41435</v>
      </c>
      <c r="F13" s="3">
        <v>450</v>
      </c>
      <c r="G13" s="3">
        <v>728</v>
      </c>
      <c r="H13" s="3">
        <v>1316</v>
      </c>
      <c r="I13" s="5">
        <f t="shared" si="0"/>
        <v>14.461538461538462</v>
      </c>
      <c r="J13" s="5">
        <f t="shared" si="1"/>
        <v>4.7338129496402885</v>
      </c>
      <c r="K13" s="5">
        <f t="shared" si="2"/>
        <v>3.0549450549450547</v>
      </c>
      <c r="L13" s="3">
        <v>36</v>
      </c>
      <c r="M13" s="3">
        <v>5</v>
      </c>
      <c r="N13" s="3">
        <v>85</v>
      </c>
      <c r="O13" s="3">
        <v>6</v>
      </c>
      <c r="P13" s="3" t="s">
        <v>119</v>
      </c>
      <c r="Q13" s="3" t="s">
        <v>127</v>
      </c>
      <c r="R13" s="3">
        <v>423.6</v>
      </c>
      <c r="S13" s="5">
        <f t="shared" si="3"/>
        <v>58.18681318681319</v>
      </c>
    </row>
    <row r="14" spans="1:19" x14ac:dyDescent="0.25">
      <c r="A14" s="6" t="s">
        <v>27</v>
      </c>
      <c r="B14" s="3" t="s">
        <v>2</v>
      </c>
      <c r="C14" s="4">
        <v>40892</v>
      </c>
      <c r="D14" s="3" t="s">
        <v>28</v>
      </c>
      <c r="E14" s="4">
        <v>41435</v>
      </c>
      <c r="F14" s="3">
        <v>524</v>
      </c>
      <c r="G14" s="3">
        <v>744</v>
      </c>
      <c r="H14" s="3">
        <v>1251</v>
      </c>
      <c r="I14" s="5">
        <f t="shared" si="0"/>
        <v>13.747252747252746</v>
      </c>
      <c r="J14" s="5">
        <f t="shared" si="1"/>
        <v>5.6863636363636365</v>
      </c>
      <c r="K14" s="5">
        <f t="shared" si="2"/>
        <v>2.4175824175824174</v>
      </c>
      <c r="L14" s="3">
        <v>39</v>
      </c>
      <c r="M14" s="3">
        <v>2</v>
      </c>
      <c r="N14" s="3">
        <v>76</v>
      </c>
      <c r="O14" s="3">
        <v>4</v>
      </c>
      <c r="P14" s="3" t="s">
        <v>119</v>
      </c>
      <c r="Q14" s="3" t="s">
        <v>120</v>
      </c>
      <c r="R14" s="3">
        <v>452</v>
      </c>
      <c r="S14" s="5">
        <f t="shared" si="3"/>
        <v>60.752688172043015</v>
      </c>
    </row>
    <row r="15" spans="1:19" x14ac:dyDescent="0.25">
      <c r="A15" s="6" t="s">
        <v>29</v>
      </c>
      <c r="B15" s="3" t="s">
        <v>5</v>
      </c>
      <c r="C15" s="4">
        <v>40889</v>
      </c>
      <c r="D15" s="3" t="s">
        <v>6</v>
      </c>
      <c r="E15" s="4">
        <v>41435</v>
      </c>
      <c r="F15" s="3">
        <v>518</v>
      </c>
      <c r="G15" s="3">
        <v>788</v>
      </c>
      <c r="H15" s="3">
        <v>1305</v>
      </c>
      <c r="I15" s="5">
        <f t="shared" si="0"/>
        <v>14.340659340659341</v>
      </c>
      <c r="J15" s="5">
        <f t="shared" si="1"/>
        <v>4.833333333333333</v>
      </c>
      <c r="K15" s="5">
        <f t="shared" si="2"/>
        <v>2.9670329670329672</v>
      </c>
      <c r="L15" s="3">
        <v>43</v>
      </c>
      <c r="M15" s="3">
        <v>2.5</v>
      </c>
      <c r="N15" s="3">
        <v>94</v>
      </c>
      <c r="O15" s="3">
        <v>6</v>
      </c>
      <c r="P15" s="3" t="s">
        <v>119</v>
      </c>
      <c r="Q15" s="3" t="s">
        <v>120</v>
      </c>
      <c r="R15" s="3">
        <v>448.2</v>
      </c>
      <c r="S15" s="5">
        <f t="shared" si="3"/>
        <v>56.878172588832484</v>
      </c>
    </row>
    <row r="16" spans="1:19" x14ac:dyDescent="0.25">
      <c r="A16" s="6" t="s">
        <v>30</v>
      </c>
      <c r="B16" s="3" t="s">
        <v>5</v>
      </c>
      <c r="C16" s="4">
        <v>40894</v>
      </c>
      <c r="D16" s="3" t="s">
        <v>26</v>
      </c>
      <c r="E16" s="4">
        <v>41435</v>
      </c>
      <c r="F16" s="3">
        <v>409</v>
      </c>
      <c r="G16" s="3">
        <v>642</v>
      </c>
      <c r="H16" s="3">
        <v>1191</v>
      </c>
      <c r="I16" s="5">
        <f t="shared" si="0"/>
        <v>13.087912087912088</v>
      </c>
      <c r="J16" s="5">
        <f t="shared" si="1"/>
        <v>5.1115879828326181</v>
      </c>
      <c r="K16" s="5">
        <f t="shared" si="2"/>
        <v>2.5604395604395602</v>
      </c>
      <c r="L16" s="3">
        <v>38</v>
      </c>
      <c r="M16" s="3">
        <v>3.5</v>
      </c>
      <c r="N16" s="3">
        <v>81</v>
      </c>
      <c r="O16" s="3">
        <v>6</v>
      </c>
      <c r="P16" s="3" t="s">
        <v>119</v>
      </c>
      <c r="Q16" s="3" t="s">
        <v>127</v>
      </c>
      <c r="R16" s="3">
        <v>360.6</v>
      </c>
      <c r="S16" s="5">
        <f t="shared" si="3"/>
        <v>56.168224299065429</v>
      </c>
    </row>
    <row r="17" spans="1:19" x14ac:dyDescent="0.25">
      <c r="A17" s="6" t="s">
        <v>31</v>
      </c>
      <c r="B17" s="3" t="s">
        <v>2</v>
      </c>
      <c r="C17" s="4">
        <v>40880</v>
      </c>
      <c r="D17" s="3" t="s">
        <v>28</v>
      </c>
      <c r="E17" s="4">
        <v>41435</v>
      </c>
      <c r="F17" s="3">
        <v>492</v>
      </c>
      <c r="G17" s="3">
        <v>708</v>
      </c>
      <c r="H17" s="3">
        <v>1282</v>
      </c>
      <c r="I17" s="5">
        <f t="shared" si="0"/>
        <v>14.087912087912088</v>
      </c>
      <c r="J17" s="5">
        <f t="shared" si="1"/>
        <v>5.9351851851851851</v>
      </c>
      <c r="K17" s="5">
        <f t="shared" si="2"/>
        <v>2.3736263736263736</v>
      </c>
      <c r="L17" s="3">
        <v>38</v>
      </c>
      <c r="M17" s="3">
        <v>2</v>
      </c>
      <c r="N17" s="3">
        <v>91</v>
      </c>
      <c r="O17" s="3">
        <v>6</v>
      </c>
      <c r="P17" s="3" t="s">
        <v>119</v>
      </c>
      <c r="Q17" s="3" t="s">
        <v>121</v>
      </c>
      <c r="R17" s="3">
        <v>414.9</v>
      </c>
      <c r="S17" s="5">
        <f t="shared" si="3"/>
        <v>58.601694915254235</v>
      </c>
    </row>
    <row r="18" spans="1:19" x14ac:dyDescent="0.25">
      <c r="A18" s="6" t="s">
        <v>32</v>
      </c>
      <c r="B18" s="3" t="s">
        <v>18</v>
      </c>
      <c r="C18" s="4">
        <v>40911</v>
      </c>
      <c r="D18" s="3" t="s">
        <v>33</v>
      </c>
      <c r="E18" s="4">
        <v>41435</v>
      </c>
      <c r="F18" s="3">
        <v>444</v>
      </c>
      <c r="G18" s="3">
        <v>664</v>
      </c>
      <c r="H18" s="3">
        <v>1321</v>
      </c>
      <c r="I18" s="5">
        <f t="shared" si="0"/>
        <v>14.516483516483516</v>
      </c>
      <c r="J18" s="5">
        <f t="shared" si="1"/>
        <v>6.0045454545454549</v>
      </c>
      <c r="K18" s="5">
        <f t="shared" si="2"/>
        <v>2.4175824175824174</v>
      </c>
      <c r="L18" s="3">
        <v>42</v>
      </c>
      <c r="M18" s="3">
        <v>7</v>
      </c>
      <c r="N18" s="3">
        <v>79</v>
      </c>
      <c r="O18" s="3">
        <v>7</v>
      </c>
      <c r="P18" s="3" t="s">
        <v>119</v>
      </c>
      <c r="Q18" s="3" t="s">
        <v>129</v>
      </c>
      <c r="R18" s="3">
        <v>369.8</v>
      </c>
      <c r="S18" s="5">
        <f t="shared" si="3"/>
        <v>55.692771084337359</v>
      </c>
    </row>
    <row r="19" spans="1:19" x14ac:dyDescent="0.25">
      <c r="A19" s="6" t="s">
        <v>34</v>
      </c>
      <c r="B19" s="3" t="s">
        <v>5</v>
      </c>
      <c r="C19" s="4">
        <v>40929</v>
      </c>
      <c r="D19" s="3" t="s">
        <v>35</v>
      </c>
      <c r="E19" s="4">
        <v>41435</v>
      </c>
      <c r="F19" s="3">
        <v>546</v>
      </c>
      <c r="G19" s="3">
        <v>736</v>
      </c>
      <c r="H19" s="3">
        <v>1299</v>
      </c>
      <c r="I19" s="5">
        <f t="shared" si="0"/>
        <v>14.274725274725276</v>
      </c>
      <c r="J19" s="5">
        <f t="shared" si="1"/>
        <v>6.8368421052631581</v>
      </c>
      <c r="K19" s="5">
        <f t="shared" si="2"/>
        <v>2.087912087912088</v>
      </c>
      <c r="L19" s="3">
        <v>36</v>
      </c>
      <c r="M19" s="3">
        <v>6</v>
      </c>
      <c r="N19" s="3">
        <v>83</v>
      </c>
      <c r="O19" s="3">
        <v>6</v>
      </c>
      <c r="P19" s="3" t="s">
        <v>132</v>
      </c>
      <c r="Q19" s="3" t="s">
        <v>126</v>
      </c>
      <c r="R19" s="3">
        <v>412.8</v>
      </c>
      <c r="S19" s="5">
        <f t="shared" si="3"/>
        <v>56.086956521739125</v>
      </c>
    </row>
    <row r="20" spans="1:19" x14ac:dyDescent="0.25">
      <c r="A20" s="6" t="s">
        <v>36</v>
      </c>
      <c r="B20" s="3" t="s">
        <v>37</v>
      </c>
      <c r="C20" s="4">
        <v>40930</v>
      </c>
      <c r="D20" s="3" t="s">
        <v>38</v>
      </c>
      <c r="E20" s="4">
        <v>41435</v>
      </c>
      <c r="F20" s="3">
        <v>417</v>
      </c>
      <c r="G20" s="3">
        <v>626</v>
      </c>
      <c r="H20" s="3">
        <v>1088</v>
      </c>
      <c r="I20" s="5">
        <f t="shared" si="0"/>
        <v>11.956043956043956</v>
      </c>
      <c r="J20" s="5">
        <f t="shared" si="1"/>
        <v>5.2057416267942589</v>
      </c>
      <c r="K20" s="5">
        <f t="shared" si="2"/>
        <v>2.2967032967032965</v>
      </c>
      <c r="L20" s="3">
        <v>34</v>
      </c>
      <c r="M20" s="3">
        <v>3</v>
      </c>
      <c r="N20" s="3">
        <v>76</v>
      </c>
      <c r="O20" s="3">
        <v>7</v>
      </c>
      <c r="P20" s="3" t="s">
        <v>124</v>
      </c>
      <c r="Q20" s="3" t="s">
        <v>129</v>
      </c>
      <c r="R20" s="3">
        <v>364</v>
      </c>
      <c r="S20" s="5">
        <f t="shared" si="3"/>
        <v>58.146964856230035</v>
      </c>
    </row>
    <row r="21" spans="1:19" x14ac:dyDescent="0.25">
      <c r="A21" s="6" t="s">
        <v>39</v>
      </c>
      <c r="B21" s="3" t="s">
        <v>2</v>
      </c>
      <c r="C21" s="4">
        <v>40883</v>
      </c>
      <c r="D21" s="3" t="s">
        <v>40</v>
      </c>
      <c r="E21" s="4">
        <v>41435</v>
      </c>
      <c r="F21" s="3">
        <v>402</v>
      </c>
      <c r="G21" s="3">
        <v>600</v>
      </c>
      <c r="H21" s="3">
        <v>940</v>
      </c>
      <c r="I21" s="5">
        <f t="shared" si="0"/>
        <v>10.32967032967033</v>
      </c>
      <c r="J21" s="5">
        <f t="shared" si="1"/>
        <v>4.7474747474747483</v>
      </c>
      <c r="K21" s="5">
        <f t="shared" si="2"/>
        <v>2.1758241758241756</v>
      </c>
      <c r="L21" s="3">
        <v>32</v>
      </c>
      <c r="M21" s="3">
        <v>3.5</v>
      </c>
      <c r="N21" s="3">
        <v>81</v>
      </c>
      <c r="O21" s="3">
        <v>4</v>
      </c>
      <c r="P21" s="3" t="s">
        <v>131</v>
      </c>
      <c r="Q21" s="3" t="s">
        <v>122</v>
      </c>
      <c r="R21" s="3">
        <v>363</v>
      </c>
      <c r="S21" s="5">
        <f t="shared" si="3"/>
        <v>60.5</v>
      </c>
    </row>
    <row r="22" spans="1:19" x14ac:dyDescent="0.25">
      <c r="A22" s="6" t="s">
        <v>133</v>
      </c>
      <c r="B22" s="3" t="s">
        <v>77</v>
      </c>
      <c r="C22" s="7">
        <v>40917</v>
      </c>
      <c r="D22" s="8" t="s">
        <v>78</v>
      </c>
      <c r="E22" s="4">
        <v>41435</v>
      </c>
      <c r="F22" s="8">
        <v>449</v>
      </c>
      <c r="G22" s="8">
        <v>620</v>
      </c>
      <c r="H22" s="8">
        <v>997</v>
      </c>
      <c r="I22" s="5">
        <f t="shared" si="0"/>
        <v>10.956043956043956</v>
      </c>
      <c r="J22" s="5">
        <f t="shared" si="1"/>
        <v>5.8304093567251467</v>
      </c>
      <c r="K22" s="5">
        <f t="shared" si="2"/>
        <v>1.8791208791208791</v>
      </c>
      <c r="L22" s="8">
        <v>36</v>
      </c>
      <c r="M22" s="8">
        <v>2.5</v>
      </c>
      <c r="N22" s="8">
        <v>88</v>
      </c>
      <c r="O22" s="8">
        <v>5</v>
      </c>
      <c r="P22" s="3" t="s">
        <v>119</v>
      </c>
      <c r="Q22" s="3" t="s">
        <v>123</v>
      </c>
      <c r="R22" s="3">
        <v>381.4</v>
      </c>
      <c r="S22" s="5">
        <f t="shared" si="3"/>
        <v>61.516129032258057</v>
      </c>
    </row>
    <row r="23" spans="1:19" x14ac:dyDescent="0.25">
      <c r="A23" s="6" t="s">
        <v>43</v>
      </c>
      <c r="B23" s="3" t="s">
        <v>5</v>
      </c>
      <c r="C23" s="4">
        <v>40900</v>
      </c>
      <c r="D23" s="3" t="s">
        <v>44</v>
      </c>
      <c r="E23" s="4">
        <v>41435</v>
      </c>
      <c r="F23" s="3">
        <v>594</v>
      </c>
      <c r="G23" s="3">
        <v>756</v>
      </c>
      <c r="H23" s="3">
        <v>1258</v>
      </c>
      <c r="I23" s="5">
        <f t="shared" si="0"/>
        <v>13.824175824175825</v>
      </c>
      <c r="J23" s="5">
        <f t="shared" si="1"/>
        <v>7.7654320987654328</v>
      </c>
      <c r="K23" s="5">
        <f t="shared" si="2"/>
        <v>1.7802197802197801</v>
      </c>
      <c r="L23" s="3">
        <v>37</v>
      </c>
      <c r="M23" s="3">
        <v>4.5</v>
      </c>
      <c r="N23" s="3">
        <v>83</v>
      </c>
      <c r="O23" s="3">
        <v>6</v>
      </c>
      <c r="P23" s="3" t="s">
        <v>119</v>
      </c>
      <c r="Q23" s="3" t="s">
        <v>121</v>
      </c>
      <c r="R23" s="3">
        <v>463</v>
      </c>
      <c r="S23" s="5">
        <f t="shared" si="3"/>
        <v>61.243386243386247</v>
      </c>
    </row>
    <row r="24" spans="1:19" x14ac:dyDescent="0.25">
      <c r="A24" s="6" t="s">
        <v>45</v>
      </c>
      <c r="B24" s="3" t="s">
        <v>2</v>
      </c>
      <c r="C24" s="4">
        <v>40916</v>
      </c>
      <c r="D24" s="3" t="s">
        <v>40</v>
      </c>
      <c r="E24" s="4">
        <v>41435</v>
      </c>
      <c r="F24" s="3">
        <v>548</v>
      </c>
      <c r="G24" s="3">
        <v>742</v>
      </c>
      <c r="H24" s="3">
        <v>1127</v>
      </c>
      <c r="I24" s="5">
        <f t="shared" si="0"/>
        <v>12.384615384615385</v>
      </c>
      <c r="J24" s="5">
        <f t="shared" si="1"/>
        <v>5.8092783505154646</v>
      </c>
      <c r="K24" s="5">
        <f t="shared" si="2"/>
        <v>2.1318681318681318</v>
      </c>
      <c r="L24" s="3">
        <v>39</v>
      </c>
      <c r="M24" s="3">
        <v>3</v>
      </c>
      <c r="N24" s="3">
        <v>82</v>
      </c>
      <c r="O24" s="3">
        <v>3</v>
      </c>
      <c r="P24" s="3" t="s">
        <v>130</v>
      </c>
      <c r="Q24" s="3" t="s">
        <v>120</v>
      </c>
      <c r="R24" s="3">
        <v>446.1</v>
      </c>
      <c r="S24" s="5">
        <f t="shared" si="3"/>
        <v>60.121293800539085</v>
      </c>
    </row>
    <row r="25" spans="1:19" x14ac:dyDescent="0.25">
      <c r="A25" s="6" t="s">
        <v>46</v>
      </c>
      <c r="B25" s="3" t="s">
        <v>11</v>
      </c>
      <c r="C25" s="4">
        <v>40930</v>
      </c>
      <c r="D25" s="3" t="s">
        <v>12</v>
      </c>
      <c r="E25" s="4">
        <v>41435</v>
      </c>
      <c r="F25" s="3">
        <v>554</v>
      </c>
      <c r="G25" s="3">
        <v>802</v>
      </c>
      <c r="H25" s="3">
        <v>1500</v>
      </c>
      <c r="I25" s="5">
        <f t="shared" si="0"/>
        <v>16.483516483516482</v>
      </c>
      <c r="J25" s="5">
        <f t="shared" si="1"/>
        <v>6.0483870967741931</v>
      </c>
      <c r="K25" s="5">
        <f t="shared" si="2"/>
        <v>2.7252747252747254</v>
      </c>
      <c r="L25" s="3">
        <v>41</v>
      </c>
      <c r="M25" s="3">
        <v>4</v>
      </c>
      <c r="N25" s="3">
        <v>79</v>
      </c>
      <c r="O25" s="3">
        <v>5</v>
      </c>
      <c r="P25" s="3" t="s">
        <v>124</v>
      </c>
      <c r="Q25" s="3" t="s">
        <v>121</v>
      </c>
      <c r="R25" s="3">
        <v>448.4</v>
      </c>
      <c r="S25" s="5">
        <f t="shared" si="3"/>
        <v>55.910224438902745</v>
      </c>
    </row>
    <row r="26" spans="1:19" x14ac:dyDescent="0.25">
      <c r="A26" s="6" t="s">
        <v>47</v>
      </c>
      <c r="B26" s="3" t="s">
        <v>11</v>
      </c>
      <c r="C26" s="4">
        <v>40931</v>
      </c>
      <c r="D26" s="3" t="s">
        <v>12</v>
      </c>
      <c r="E26" s="4">
        <v>41435</v>
      </c>
      <c r="F26" s="3">
        <v>536</v>
      </c>
      <c r="G26" s="3">
        <v>722</v>
      </c>
      <c r="H26" s="3">
        <v>1354</v>
      </c>
      <c r="I26" s="5">
        <f t="shared" si="0"/>
        <v>14.87912087912088</v>
      </c>
      <c r="J26" s="5">
        <f t="shared" si="1"/>
        <v>7.2795698924731189</v>
      </c>
      <c r="K26" s="5">
        <f t="shared" si="2"/>
        <v>2.0439560439560438</v>
      </c>
      <c r="L26" s="3">
        <v>42</v>
      </c>
      <c r="M26" s="3">
        <v>3.5</v>
      </c>
      <c r="N26" s="3">
        <v>83</v>
      </c>
      <c r="O26" s="3">
        <v>6</v>
      </c>
      <c r="P26" s="3" t="s">
        <v>124</v>
      </c>
      <c r="Q26" s="3" t="s">
        <v>123</v>
      </c>
      <c r="R26" s="3">
        <v>407.3</v>
      </c>
      <c r="S26" s="5">
        <f t="shared" si="3"/>
        <v>56.412742382271475</v>
      </c>
    </row>
    <row r="27" spans="1:19" x14ac:dyDescent="0.25">
      <c r="A27" s="6" t="s">
        <v>48</v>
      </c>
      <c r="B27" s="3" t="s">
        <v>11</v>
      </c>
      <c r="C27" s="4">
        <v>40904</v>
      </c>
      <c r="D27" s="3" t="s">
        <v>49</v>
      </c>
      <c r="E27" s="4">
        <v>41435</v>
      </c>
      <c r="F27" s="3">
        <v>600</v>
      </c>
      <c r="G27" s="3">
        <v>832</v>
      </c>
      <c r="H27" s="3">
        <v>1434</v>
      </c>
      <c r="I27" s="5">
        <f t="shared" si="0"/>
        <v>15.758241758241759</v>
      </c>
      <c r="J27" s="5">
        <f t="shared" si="1"/>
        <v>6.1810344827586219</v>
      </c>
      <c r="K27" s="5">
        <f t="shared" si="2"/>
        <v>2.5494505494505493</v>
      </c>
      <c r="L27" s="3">
        <v>44</v>
      </c>
      <c r="M27" s="3">
        <v>5</v>
      </c>
      <c r="N27" s="3">
        <v>89</v>
      </c>
      <c r="O27" s="3">
        <v>5</v>
      </c>
      <c r="P27" s="3" t="s">
        <v>119</v>
      </c>
      <c r="Q27" s="3" t="s">
        <v>129</v>
      </c>
      <c r="R27" s="3">
        <v>482.4</v>
      </c>
      <c r="S27" s="5">
        <f t="shared" si="3"/>
        <v>57.980769230769226</v>
      </c>
    </row>
    <row r="28" spans="1:19" x14ac:dyDescent="0.25">
      <c r="A28" s="6" t="s">
        <v>50</v>
      </c>
      <c r="B28" s="3" t="s">
        <v>18</v>
      </c>
      <c r="C28" s="4">
        <v>40908</v>
      </c>
      <c r="D28" s="3" t="s">
        <v>33</v>
      </c>
      <c r="E28" s="4">
        <v>41435</v>
      </c>
      <c r="F28" s="3">
        <v>532</v>
      </c>
      <c r="G28" s="3">
        <v>758</v>
      </c>
      <c r="H28" s="3">
        <v>1386</v>
      </c>
      <c r="I28" s="5">
        <f t="shared" si="0"/>
        <v>15.23076923076923</v>
      </c>
      <c r="J28" s="5">
        <f t="shared" si="1"/>
        <v>6.1327433628318575</v>
      </c>
      <c r="K28" s="5">
        <f t="shared" si="2"/>
        <v>2.4835164835164836</v>
      </c>
      <c r="L28" s="3">
        <v>38</v>
      </c>
      <c r="M28" s="3">
        <v>5</v>
      </c>
      <c r="N28" s="3">
        <v>81</v>
      </c>
      <c r="O28" s="3">
        <v>6</v>
      </c>
      <c r="P28" s="3" t="s">
        <v>119</v>
      </c>
      <c r="Q28" s="3" t="s">
        <v>127</v>
      </c>
      <c r="R28" s="3">
        <v>434.7</v>
      </c>
      <c r="S28" s="5">
        <f t="shared" si="3"/>
        <v>57.348284960422156</v>
      </c>
    </row>
    <row r="29" spans="1:19" x14ac:dyDescent="0.25">
      <c r="A29" s="6" t="s">
        <v>51</v>
      </c>
      <c r="B29" s="3" t="s">
        <v>2</v>
      </c>
      <c r="C29" s="4">
        <v>40921</v>
      </c>
      <c r="D29" s="3" t="s">
        <v>52</v>
      </c>
      <c r="E29" s="4">
        <v>41435</v>
      </c>
      <c r="F29" s="3">
        <v>530</v>
      </c>
      <c r="G29" s="3">
        <v>750</v>
      </c>
      <c r="H29" s="3">
        <v>1292</v>
      </c>
      <c r="I29" s="5">
        <f t="shared" si="0"/>
        <v>14.197802197802197</v>
      </c>
      <c r="J29" s="5">
        <f t="shared" si="1"/>
        <v>5.872727272727273</v>
      </c>
      <c r="K29" s="5">
        <f t="shared" si="2"/>
        <v>2.4175824175824174</v>
      </c>
      <c r="L29" s="3">
        <v>34</v>
      </c>
      <c r="M29" s="3">
        <v>4.5</v>
      </c>
      <c r="N29" s="3">
        <v>83</v>
      </c>
      <c r="O29" s="3">
        <v>4</v>
      </c>
      <c r="P29" s="3" t="s">
        <v>124</v>
      </c>
      <c r="Q29" s="3" t="s">
        <v>121</v>
      </c>
      <c r="R29" s="3">
        <v>421.4</v>
      </c>
      <c r="S29" s="5">
        <f t="shared" si="3"/>
        <v>56.18666666666666</v>
      </c>
    </row>
    <row r="30" spans="1:19" x14ac:dyDescent="0.25">
      <c r="A30" s="6" t="s">
        <v>53</v>
      </c>
      <c r="B30" s="3" t="s">
        <v>2</v>
      </c>
      <c r="C30" s="4">
        <v>40925</v>
      </c>
      <c r="D30" s="3" t="s">
        <v>52</v>
      </c>
      <c r="E30" s="4">
        <v>41435</v>
      </c>
      <c r="F30" s="3">
        <v>618</v>
      </c>
      <c r="G30" s="3">
        <v>864</v>
      </c>
      <c r="H30" s="3">
        <v>1502</v>
      </c>
      <c r="I30" s="5">
        <f t="shared" si="0"/>
        <v>16.505494505494507</v>
      </c>
      <c r="J30" s="5">
        <f t="shared" si="1"/>
        <v>6.1056910569105698</v>
      </c>
      <c r="K30" s="5">
        <f t="shared" si="2"/>
        <v>2.7032967032967035</v>
      </c>
      <c r="L30" s="3">
        <v>41</v>
      </c>
      <c r="M30" s="3">
        <v>5</v>
      </c>
      <c r="N30" s="3">
        <v>83</v>
      </c>
      <c r="O30" s="3">
        <v>5</v>
      </c>
      <c r="P30" s="3" t="s">
        <v>119</v>
      </c>
      <c r="Q30" s="3" t="s">
        <v>129</v>
      </c>
      <c r="R30" s="3">
        <v>486.1</v>
      </c>
      <c r="S30" s="5">
        <f t="shared" si="3"/>
        <v>56.261574074074069</v>
      </c>
    </row>
    <row r="31" spans="1:19" x14ac:dyDescent="0.25">
      <c r="A31" s="6" t="s">
        <v>54</v>
      </c>
      <c r="B31" s="3" t="s">
        <v>55</v>
      </c>
      <c r="C31" s="4">
        <v>40929</v>
      </c>
      <c r="D31" s="3" t="s">
        <v>56</v>
      </c>
      <c r="E31" s="4">
        <v>41435</v>
      </c>
      <c r="F31" s="3">
        <v>522</v>
      </c>
      <c r="G31" s="3">
        <v>728</v>
      </c>
      <c r="H31" s="3">
        <v>1396</v>
      </c>
      <c r="I31" s="5">
        <f t="shared" si="0"/>
        <v>15.340659340659341</v>
      </c>
      <c r="J31" s="5">
        <f t="shared" si="1"/>
        <v>6.7766990291262141</v>
      </c>
      <c r="K31" s="5">
        <f t="shared" si="2"/>
        <v>2.2637362637362637</v>
      </c>
      <c r="L31" s="3">
        <v>35</v>
      </c>
      <c r="M31" s="3">
        <v>5</v>
      </c>
      <c r="N31" s="3">
        <v>87</v>
      </c>
      <c r="O31" s="3">
        <v>6</v>
      </c>
      <c r="P31" s="3" t="s">
        <v>119</v>
      </c>
      <c r="Q31" s="3" t="s">
        <v>127</v>
      </c>
      <c r="R31" s="3">
        <v>414.7</v>
      </c>
      <c r="S31" s="5">
        <f t="shared" si="3"/>
        <v>56.964285714285708</v>
      </c>
    </row>
    <row r="32" spans="1:19" x14ac:dyDescent="0.25">
      <c r="A32" s="6" t="s">
        <v>57</v>
      </c>
      <c r="B32" s="3" t="s">
        <v>11</v>
      </c>
      <c r="C32" s="4">
        <v>40934</v>
      </c>
      <c r="D32" s="3" t="s">
        <v>12</v>
      </c>
      <c r="E32" s="4">
        <v>41435</v>
      </c>
      <c r="F32" s="3">
        <v>512</v>
      </c>
      <c r="G32" s="3">
        <v>702</v>
      </c>
      <c r="H32" s="3">
        <v>1227</v>
      </c>
      <c r="I32" s="5">
        <f t="shared" si="0"/>
        <v>13.483516483516484</v>
      </c>
      <c r="J32" s="5">
        <f t="shared" si="1"/>
        <v>6.4578947368421051</v>
      </c>
      <c r="K32" s="5">
        <f t="shared" si="2"/>
        <v>2.087912087912088</v>
      </c>
      <c r="L32" s="3">
        <v>36</v>
      </c>
      <c r="M32" s="3">
        <v>4</v>
      </c>
      <c r="N32" s="3">
        <v>76</v>
      </c>
      <c r="O32" s="3">
        <v>4</v>
      </c>
      <c r="P32" s="3" t="s">
        <v>119</v>
      </c>
      <c r="Q32" s="3" t="s">
        <v>121</v>
      </c>
      <c r="R32" s="3">
        <v>404</v>
      </c>
      <c r="S32" s="5">
        <f t="shared" si="3"/>
        <v>57.549857549857549</v>
      </c>
    </row>
    <row r="33" spans="1:19" x14ac:dyDescent="0.25">
      <c r="A33" s="6" t="s">
        <v>58</v>
      </c>
      <c r="B33" s="3" t="s">
        <v>11</v>
      </c>
      <c r="C33" s="4">
        <v>40936</v>
      </c>
      <c r="D33" s="3" t="s">
        <v>12</v>
      </c>
      <c r="E33" s="4">
        <v>41435</v>
      </c>
      <c r="F33" s="3">
        <v>480</v>
      </c>
      <c r="G33" s="3">
        <v>744</v>
      </c>
      <c r="H33" s="3">
        <v>1350</v>
      </c>
      <c r="I33" s="5">
        <f t="shared" si="0"/>
        <v>14.835164835164836</v>
      </c>
      <c r="J33" s="5">
        <f t="shared" si="1"/>
        <v>5.1136363636363642</v>
      </c>
      <c r="K33" s="5">
        <f t="shared" si="2"/>
        <v>2.901098901098901</v>
      </c>
      <c r="L33" s="3">
        <v>41</v>
      </c>
      <c r="M33" s="3">
        <v>3</v>
      </c>
      <c r="N33" s="3">
        <v>91</v>
      </c>
      <c r="O33" s="3">
        <v>5</v>
      </c>
      <c r="P33" s="3" t="s">
        <v>131</v>
      </c>
      <c r="Q33" s="3" t="s">
        <v>121</v>
      </c>
      <c r="R33" s="3">
        <v>429</v>
      </c>
      <c r="S33" s="5">
        <f t="shared" si="3"/>
        <v>57.661290322580648</v>
      </c>
    </row>
    <row r="34" spans="1:19" x14ac:dyDescent="0.25">
      <c r="A34" s="6" t="s">
        <v>59</v>
      </c>
      <c r="B34" s="3" t="s">
        <v>11</v>
      </c>
      <c r="C34" s="4">
        <v>40938</v>
      </c>
      <c r="D34" s="3" t="s">
        <v>60</v>
      </c>
      <c r="E34" s="4">
        <v>41435</v>
      </c>
      <c r="F34" s="3">
        <v>460</v>
      </c>
      <c r="G34" s="3">
        <v>688</v>
      </c>
      <c r="H34" s="3">
        <v>1298</v>
      </c>
      <c r="I34" s="5">
        <f t="shared" si="0"/>
        <v>14.263736263736265</v>
      </c>
      <c r="J34" s="5">
        <f t="shared" si="1"/>
        <v>5.692982456140351</v>
      </c>
      <c r="K34" s="5">
        <f t="shared" si="2"/>
        <v>2.5054945054945055</v>
      </c>
      <c r="L34" s="3">
        <v>39</v>
      </c>
      <c r="M34" s="3">
        <v>4</v>
      </c>
      <c r="N34" s="3">
        <v>76</v>
      </c>
      <c r="O34" s="3">
        <v>6</v>
      </c>
      <c r="P34" s="3" t="s">
        <v>132</v>
      </c>
      <c r="Q34" s="3" t="s">
        <v>121</v>
      </c>
      <c r="R34" s="3">
        <v>358.3</v>
      </c>
      <c r="S34" s="5">
        <f t="shared" si="3"/>
        <v>52.078488372093027</v>
      </c>
    </row>
    <row r="35" spans="1:19" x14ac:dyDescent="0.25">
      <c r="A35" s="6" t="s">
        <v>61</v>
      </c>
      <c r="B35" s="3" t="s">
        <v>5</v>
      </c>
      <c r="C35" s="4">
        <v>40899</v>
      </c>
      <c r="D35" s="3" t="s">
        <v>62</v>
      </c>
      <c r="E35" s="4">
        <v>41435</v>
      </c>
      <c r="F35" s="3">
        <v>544</v>
      </c>
      <c r="G35" s="3">
        <v>706</v>
      </c>
      <c r="H35" s="3">
        <v>1199</v>
      </c>
      <c r="I35" s="5">
        <f t="shared" si="0"/>
        <v>13.175824175824175</v>
      </c>
      <c r="J35" s="5">
        <f t="shared" si="1"/>
        <v>7.401234567901235</v>
      </c>
      <c r="K35" s="5">
        <f t="shared" si="2"/>
        <v>1.7802197802197801</v>
      </c>
      <c r="L35" s="3">
        <v>36</v>
      </c>
      <c r="M35" s="3">
        <v>3</v>
      </c>
      <c r="N35" s="3">
        <v>84</v>
      </c>
      <c r="O35" s="3">
        <v>5</v>
      </c>
      <c r="P35" s="3" t="s">
        <v>119</v>
      </c>
      <c r="Q35" s="3" t="s">
        <v>129</v>
      </c>
      <c r="R35" s="3">
        <v>418.3</v>
      </c>
      <c r="S35" s="5">
        <f t="shared" si="3"/>
        <v>59.24929178470255</v>
      </c>
    </row>
    <row r="36" spans="1:19" x14ac:dyDescent="0.25">
      <c r="A36" s="6" t="s">
        <v>63</v>
      </c>
      <c r="B36" s="3" t="s">
        <v>37</v>
      </c>
      <c r="C36" s="4">
        <v>40936</v>
      </c>
      <c r="D36" s="3" t="s">
        <v>64</v>
      </c>
      <c r="E36" s="4">
        <v>41435</v>
      </c>
      <c r="F36" s="3">
        <v>499</v>
      </c>
      <c r="G36" s="3">
        <v>646</v>
      </c>
      <c r="H36" s="3">
        <v>1072</v>
      </c>
      <c r="I36" s="5">
        <f t="shared" si="0"/>
        <v>11.780219780219781</v>
      </c>
      <c r="J36" s="5">
        <f t="shared" si="1"/>
        <v>7.2925170068027212</v>
      </c>
      <c r="K36" s="5">
        <f t="shared" si="2"/>
        <v>1.6153846153846154</v>
      </c>
      <c r="L36" s="3">
        <v>37</v>
      </c>
      <c r="M36" s="3">
        <v>3</v>
      </c>
      <c r="N36" s="3">
        <v>86</v>
      </c>
      <c r="O36" s="3">
        <v>5</v>
      </c>
      <c r="P36" s="3" t="s">
        <v>119</v>
      </c>
      <c r="Q36" s="3" t="s">
        <v>123</v>
      </c>
      <c r="R36" s="3">
        <v>394.7</v>
      </c>
      <c r="S36" s="5">
        <f t="shared" si="3"/>
        <v>61.099071207430335</v>
      </c>
    </row>
    <row r="37" spans="1:19" x14ac:dyDescent="0.25">
      <c r="A37" s="6" t="s">
        <v>65</v>
      </c>
      <c r="B37" s="3" t="s">
        <v>5</v>
      </c>
      <c r="C37" s="4">
        <v>40912</v>
      </c>
      <c r="D37" s="3" t="s">
        <v>35</v>
      </c>
      <c r="E37" s="4">
        <v>41435</v>
      </c>
      <c r="F37" s="3">
        <v>548</v>
      </c>
      <c r="G37" s="3">
        <v>690</v>
      </c>
      <c r="H37" s="3">
        <v>1015</v>
      </c>
      <c r="I37" s="5">
        <f t="shared" si="0"/>
        <v>11.153846153846153</v>
      </c>
      <c r="J37" s="5">
        <f t="shared" si="1"/>
        <v>7.147887323943662</v>
      </c>
      <c r="K37" s="5">
        <f t="shared" si="2"/>
        <v>1.5604395604395604</v>
      </c>
      <c r="L37" s="3">
        <v>36</v>
      </c>
      <c r="M37" s="3">
        <v>5</v>
      </c>
      <c r="N37" s="3">
        <v>88</v>
      </c>
      <c r="O37" s="3">
        <v>6</v>
      </c>
      <c r="P37" s="3" t="s">
        <v>124</v>
      </c>
      <c r="Q37" s="3" t="s">
        <v>129</v>
      </c>
      <c r="R37" s="3">
        <v>419.4</v>
      </c>
      <c r="S37" s="5">
        <f t="shared" si="3"/>
        <v>60.782608695652172</v>
      </c>
    </row>
    <row r="38" spans="1:19" x14ac:dyDescent="0.25">
      <c r="A38" s="6" t="s">
        <v>66</v>
      </c>
      <c r="B38" s="3" t="s">
        <v>18</v>
      </c>
      <c r="C38" s="4">
        <v>40934</v>
      </c>
      <c r="D38" s="3" t="s">
        <v>67</v>
      </c>
      <c r="E38" s="4">
        <v>41435</v>
      </c>
      <c r="F38" s="3">
        <v>500</v>
      </c>
      <c r="G38" s="3">
        <v>656</v>
      </c>
      <c r="H38" s="3">
        <v>1167</v>
      </c>
      <c r="I38" s="5">
        <f t="shared" si="0"/>
        <v>12.824175824175825</v>
      </c>
      <c r="J38" s="5">
        <f t="shared" si="1"/>
        <v>7.4807692307692317</v>
      </c>
      <c r="K38" s="5">
        <f t="shared" si="2"/>
        <v>1.7142857142857142</v>
      </c>
      <c r="L38" s="3">
        <v>37</v>
      </c>
      <c r="M38" s="3">
        <v>6.5</v>
      </c>
      <c r="N38" s="3">
        <v>70</v>
      </c>
      <c r="O38" s="3">
        <v>7</v>
      </c>
      <c r="P38" s="3" t="s">
        <v>128</v>
      </c>
      <c r="Q38" s="3" t="s">
        <v>129</v>
      </c>
      <c r="R38" s="3">
        <v>363.4</v>
      </c>
      <c r="S38" s="5">
        <f t="shared" si="3"/>
        <v>55.396341463414636</v>
      </c>
    </row>
    <row r="39" spans="1:19" x14ac:dyDescent="0.25">
      <c r="A39" s="6" t="s">
        <v>68</v>
      </c>
      <c r="B39" s="3" t="s">
        <v>2</v>
      </c>
      <c r="C39" s="4">
        <v>40893</v>
      </c>
      <c r="D39" s="3" t="s">
        <v>69</v>
      </c>
      <c r="E39" s="4">
        <v>41435</v>
      </c>
      <c r="F39" s="3">
        <v>648</v>
      </c>
      <c r="G39" s="3">
        <v>850</v>
      </c>
      <c r="H39" s="3">
        <v>1251</v>
      </c>
      <c r="I39" s="5">
        <f t="shared" si="0"/>
        <v>13.747252747252746</v>
      </c>
      <c r="J39" s="5">
        <f t="shared" si="1"/>
        <v>6.1930693069306928</v>
      </c>
      <c r="K39" s="5">
        <f t="shared" si="2"/>
        <v>2.2197802197802199</v>
      </c>
      <c r="L39" s="3">
        <v>39</v>
      </c>
      <c r="M39" s="3">
        <v>4.5</v>
      </c>
      <c r="N39" s="3">
        <v>93</v>
      </c>
      <c r="O39" s="3">
        <v>6</v>
      </c>
      <c r="P39" s="3" t="s">
        <v>131</v>
      </c>
      <c r="Q39" s="3" t="s">
        <v>121</v>
      </c>
      <c r="R39" s="3">
        <v>507.6</v>
      </c>
      <c r="S39" s="5">
        <f t="shared" si="3"/>
        <v>59.71764705882353</v>
      </c>
    </row>
    <row r="40" spans="1:19" x14ac:dyDescent="0.25">
      <c r="A40" s="6" t="s">
        <v>70</v>
      </c>
      <c r="B40" s="3" t="s">
        <v>2</v>
      </c>
      <c r="C40" s="4">
        <v>40899</v>
      </c>
      <c r="D40" s="3" t="s">
        <v>28</v>
      </c>
      <c r="E40" s="4">
        <v>41435</v>
      </c>
      <c r="F40" s="3">
        <v>540</v>
      </c>
      <c r="G40" s="3">
        <v>688</v>
      </c>
      <c r="H40" s="3">
        <v>985</v>
      </c>
      <c r="I40" s="5">
        <f t="shared" si="0"/>
        <v>10.824175824175825</v>
      </c>
      <c r="J40" s="5">
        <f t="shared" si="1"/>
        <v>6.6554054054054061</v>
      </c>
      <c r="K40" s="5">
        <f t="shared" si="2"/>
        <v>1.6263736263736264</v>
      </c>
      <c r="L40" s="3">
        <v>34</v>
      </c>
      <c r="M40" s="3">
        <v>2</v>
      </c>
      <c r="N40" s="3">
        <v>91</v>
      </c>
      <c r="O40" s="3">
        <v>6</v>
      </c>
      <c r="P40" s="3" t="s">
        <v>119</v>
      </c>
      <c r="Q40" s="3" t="s">
        <v>122</v>
      </c>
      <c r="R40" s="3">
        <v>425.5</v>
      </c>
      <c r="S40" s="5">
        <f t="shared" si="3"/>
        <v>61.845930232558146</v>
      </c>
    </row>
    <row r="41" spans="1:19" x14ac:dyDescent="0.25">
      <c r="A41" s="6" t="s">
        <v>71</v>
      </c>
      <c r="B41" s="3" t="s">
        <v>2</v>
      </c>
      <c r="C41" s="4">
        <v>40910</v>
      </c>
      <c r="D41" s="3" t="s">
        <v>69</v>
      </c>
      <c r="E41" s="4">
        <v>41435</v>
      </c>
      <c r="F41" s="3">
        <v>499</v>
      </c>
      <c r="G41" s="3">
        <v>688</v>
      </c>
      <c r="H41" s="3">
        <v>1111</v>
      </c>
      <c r="I41" s="5">
        <f t="shared" si="0"/>
        <v>12.208791208791208</v>
      </c>
      <c r="J41" s="5">
        <f t="shared" si="1"/>
        <v>5.8783068783068773</v>
      </c>
      <c r="K41" s="5">
        <f t="shared" si="2"/>
        <v>2.0769230769230771</v>
      </c>
      <c r="L41" s="3">
        <v>36</v>
      </c>
      <c r="M41" s="3">
        <v>3</v>
      </c>
      <c r="N41" s="3">
        <v>85</v>
      </c>
      <c r="O41" s="3">
        <v>5</v>
      </c>
      <c r="P41" s="3" t="s">
        <v>119</v>
      </c>
      <c r="Q41" s="3" t="s">
        <v>121</v>
      </c>
      <c r="R41" s="3">
        <v>399.1</v>
      </c>
      <c r="S41" s="5">
        <f t="shared" si="3"/>
        <v>58.008720930232563</v>
      </c>
    </row>
    <row r="42" spans="1:19" x14ac:dyDescent="0.25">
      <c r="A42" s="6" t="s">
        <v>72</v>
      </c>
      <c r="B42" s="3" t="s">
        <v>2</v>
      </c>
      <c r="C42" s="4">
        <v>40935</v>
      </c>
      <c r="D42" s="3" t="s">
        <v>69</v>
      </c>
      <c r="E42" s="4">
        <v>41435</v>
      </c>
      <c r="F42" s="3">
        <v>451</v>
      </c>
      <c r="G42" s="3">
        <v>642</v>
      </c>
      <c r="H42" s="3">
        <v>1041</v>
      </c>
      <c r="I42" s="5">
        <f t="shared" si="0"/>
        <v>11.43956043956044</v>
      </c>
      <c r="J42" s="5">
        <f t="shared" si="1"/>
        <v>5.4502617801047117</v>
      </c>
      <c r="K42" s="5">
        <f t="shared" si="2"/>
        <v>2.098901098901099</v>
      </c>
      <c r="L42" s="3">
        <v>33</v>
      </c>
      <c r="M42" s="3">
        <v>2.5</v>
      </c>
      <c r="N42" s="3">
        <v>90</v>
      </c>
      <c r="O42" s="3">
        <v>5</v>
      </c>
      <c r="P42" s="3" t="s">
        <v>130</v>
      </c>
      <c r="Q42" s="3" t="s">
        <v>123</v>
      </c>
      <c r="R42" s="3">
        <v>405.5</v>
      </c>
      <c r="S42" s="5">
        <f t="shared" si="3"/>
        <v>63.161993769470406</v>
      </c>
    </row>
    <row r="43" spans="1:19" x14ac:dyDescent="0.25">
      <c r="A43" s="6" t="s">
        <v>73</v>
      </c>
      <c r="B43" s="3" t="s">
        <v>5</v>
      </c>
      <c r="C43" s="4">
        <v>40918</v>
      </c>
      <c r="D43" s="3" t="s">
        <v>74</v>
      </c>
      <c r="E43" s="4">
        <v>41435</v>
      </c>
      <c r="F43" s="3">
        <v>494</v>
      </c>
      <c r="G43" s="3">
        <v>698</v>
      </c>
      <c r="H43" s="3">
        <v>1222</v>
      </c>
      <c r="I43" s="5">
        <f t="shared" si="0"/>
        <v>13.428571428571429</v>
      </c>
      <c r="J43" s="5">
        <f t="shared" si="1"/>
        <v>5.9901960784313726</v>
      </c>
      <c r="K43" s="5">
        <f t="shared" si="2"/>
        <v>2.2417582417582418</v>
      </c>
      <c r="L43" s="3">
        <v>37</v>
      </c>
      <c r="M43" s="3">
        <v>4.5</v>
      </c>
      <c r="N43" s="3">
        <v>85</v>
      </c>
      <c r="O43" s="3">
        <v>7</v>
      </c>
      <c r="P43" s="3" t="s">
        <v>119</v>
      </c>
      <c r="Q43" s="3" t="s">
        <v>129</v>
      </c>
      <c r="R43" s="3">
        <v>396.9</v>
      </c>
      <c r="S43" s="5">
        <f t="shared" si="3"/>
        <v>56.862464183381093</v>
      </c>
    </row>
    <row r="44" spans="1:19" x14ac:dyDescent="0.25">
      <c r="A44" s="6" t="s">
        <v>75</v>
      </c>
      <c r="B44" s="3" t="s">
        <v>5</v>
      </c>
      <c r="C44" s="4">
        <v>40931</v>
      </c>
      <c r="D44" s="3" t="s">
        <v>74</v>
      </c>
      <c r="E44" s="4">
        <v>41435</v>
      </c>
      <c r="F44" s="3">
        <v>441</v>
      </c>
      <c r="G44" s="3">
        <v>610</v>
      </c>
      <c r="H44" s="3">
        <v>1111</v>
      </c>
      <c r="I44" s="5">
        <f t="shared" si="0"/>
        <v>12.208791208791208</v>
      </c>
      <c r="J44" s="5">
        <f t="shared" si="1"/>
        <v>6.5739644970414197</v>
      </c>
      <c r="K44" s="5">
        <f t="shared" si="2"/>
        <v>1.8571428571428572</v>
      </c>
      <c r="L44" s="3">
        <v>33</v>
      </c>
      <c r="M44" s="3">
        <v>3</v>
      </c>
      <c r="N44" s="3">
        <v>73</v>
      </c>
      <c r="O44" s="3">
        <v>6</v>
      </c>
      <c r="P44" s="3" t="s">
        <v>125</v>
      </c>
      <c r="Q44" s="3" t="s">
        <v>120</v>
      </c>
      <c r="R44" s="3">
        <v>341.2</v>
      </c>
      <c r="S44" s="5">
        <f t="shared" si="3"/>
        <v>55.93442622950819</v>
      </c>
    </row>
    <row r="45" spans="1:19" x14ac:dyDescent="0.25">
      <c r="A45" s="6" t="s">
        <v>76</v>
      </c>
      <c r="B45" s="3" t="s">
        <v>77</v>
      </c>
      <c r="C45" s="4">
        <v>40884</v>
      </c>
      <c r="D45" s="3" t="s">
        <v>78</v>
      </c>
      <c r="E45" s="4">
        <v>41435</v>
      </c>
      <c r="F45" s="3">
        <v>520</v>
      </c>
      <c r="G45" s="3">
        <v>636</v>
      </c>
      <c r="H45" s="3">
        <v>1093</v>
      </c>
      <c r="I45" s="5">
        <f t="shared" si="0"/>
        <v>12.010989010989011</v>
      </c>
      <c r="J45" s="5">
        <f t="shared" si="1"/>
        <v>9.4224137931034484</v>
      </c>
      <c r="K45" s="5">
        <f t="shared" si="2"/>
        <v>1.2747252747252746</v>
      </c>
      <c r="L45" s="3">
        <v>33</v>
      </c>
      <c r="M45" s="3">
        <v>4</v>
      </c>
      <c r="N45" s="3">
        <v>83</v>
      </c>
      <c r="O45" s="3">
        <v>7</v>
      </c>
      <c r="P45" s="3" t="s">
        <v>119</v>
      </c>
      <c r="Q45" s="3" t="s">
        <v>129</v>
      </c>
      <c r="R45" s="3">
        <v>367.5</v>
      </c>
      <c r="S45" s="5">
        <f t="shared" si="3"/>
        <v>57.783018867924532</v>
      </c>
    </row>
    <row r="46" spans="1:19" x14ac:dyDescent="0.25">
      <c r="A46" s="6" t="s">
        <v>79</v>
      </c>
      <c r="B46" s="3" t="s">
        <v>5</v>
      </c>
      <c r="C46" s="4">
        <v>40915</v>
      </c>
      <c r="D46" s="3" t="s">
        <v>21</v>
      </c>
      <c r="E46" s="4">
        <v>41435</v>
      </c>
      <c r="F46" s="3">
        <v>463</v>
      </c>
      <c r="G46" s="3">
        <v>672</v>
      </c>
      <c r="H46" s="3">
        <v>1049</v>
      </c>
      <c r="I46" s="5">
        <f t="shared" si="0"/>
        <v>11.527472527472527</v>
      </c>
      <c r="J46" s="5">
        <f t="shared" si="1"/>
        <v>5.0191387559808618</v>
      </c>
      <c r="K46" s="5">
        <f t="shared" si="2"/>
        <v>2.2967032967032965</v>
      </c>
      <c r="L46" s="3">
        <v>36</v>
      </c>
      <c r="M46" s="3">
        <v>2</v>
      </c>
      <c r="N46" s="3">
        <v>84</v>
      </c>
      <c r="O46" s="3">
        <v>5</v>
      </c>
      <c r="P46" s="3" t="s">
        <v>119</v>
      </c>
      <c r="Q46" s="3" t="s">
        <v>123</v>
      </c>
      <c r="R46" s="3">
        <v>388.7</v>
      </c>
      <c r="S46" s="5">
        <f t="shared" si="3"/>
        <v>57.842261904761905</v>
      </c>
    </row>
    <row r="47" spans="1:19" x14ac:dyDescent="0.25">
      <c r="A47" s="6" t="s">
        <v>80</v>
      </c>
      <c r="B47" s="3" t="s">
        <v>37</v>
      </c>
      <c r="C47" s="4">
        <v>40922</v>
      </c>
      <c r="D47" s="3" t="s">
        <v>64</v>
      </c>
      <c r="E47" s="4">
        <v>41435</v>
      </c>
      <c r="F47" s="3">
        <v>526</v>
      </c>
      <c r="G47" s="3">
        <v>726</v>
      </c>
      <c r="H47" s="3">
        <v>1211</v>
      </c>
      <c r="I47" s="5">
        <f t="shared" si="0"/>
        <v>13.307692307692308</v>
      </c>
      <c r="J47" s="5">
        <f t="shared" si="1"/>
        <v>6.0549999999999997</v>
      </c>
      <c r="K47" s="5">
        <f t="shared" si="2"/>
        <v>2.197802197802198</v>
      </c>
      <c r="L47" s="3">
        <v>44</v>
      </c>
      <c r="M47" s="3">
        <v>3.5</v>
      </c>
      <c r="N47" s="3">
        <v>83</v>
      </c>
      <c r="O47" s="3">
        <v>6</v>
      </c>
      <c r="P47" s="3" t="s">
        <v>119</v>
      </c>
      <c r="Q47" s="3" t="s">
        <v>121</v>
      </c>
      <c r="R47" s="3">
        <v>423</v>
      </c>
      <c r="S47" s="5">
        <f t="shared" si="3"/>
        <v>58.264462809917347</v>
      </c>
    </row>
    <row r="48" spans="1:19" x14ac:dyDescent="0.25">
      <c r="A48" s="6" t="s">
        <v>81</v>
      </c>
      <c r="B48" s="3" t="s">
        <v>37</v>
      </c>
      <c r="C48" s="4">
        <v>40923</v>
      </c>
      <c r="D48" s="3" t="s">
        <v>82</v>
      </c>
      <c r="E48" s="4">
        <v>41435</v>
      </c>
      <c r="F48" s="3">
        <v>397</v>
      </c>
      <c r="G48" s="3">
        <v>568</v>
      </c>
      <c r="H48" s="3">
        <v>1059</v>
      </c>
      <c r="I48" s="5">
        <f t="shared" si="0"/>
        <v>11.637362637362637</v>
      </c>
      <c r="J48" s="5">
        <f t="shared" si="1"/>
        <v>6.192982456140351</v>
      </c>
      <c r="K48" s="5">
        <f t="shared" si="2"/>
        <v>1.8791208791208791</v>
      </c>
      <c r="L48" s="3">
        <v>35</v>
      </c>
      <c r="M48" s="3">
        <v>3</v>
      </c>
      <c r="N48" s="3">
        <v>71</v>
      </c>
      <c r="O48" s="3">
        <v>4</v>
      </c>
      <c r="P48" s="3" t="s">
        <v>124</v>
      </c>
      <c r="Q48" s="3" t="s">
        <v>120</v>
      </c>
      <c r="R48" s="3">
        <v>324.8</v>
      </c>
      <c r="S48" s="5">
        <f t="shared" si="3"/>
        <v>57.183098591549296</v>
      </c>
    </row>
    <row r="49" spans="1:19" x14ac:dyDescent="0.25">
      <c r="A49" s="6" t="s">
        <v>83</v>
      </c>
      <c r="B49" s="3" t="s">
        <v>37</v>
      </c>
      <c r="C49" s="4">
        <v>40926</v>
      </c>
      <c r="D49" s="3" t="s">
        <v>84</v>
      </c>
      <c r="E49" s="4">
        <v>41435</v>
      </c>
      <c r="F49" s="3">
        <v>502</v>
      </c>
      <c r="G49" s="3">
        <v>678</v>
      </c>
      <c r="H49" s="3">
        <v>1070</v>
      </c>
      <c r="I49" s="5">
        <f t="shared" si="0"/>
        <v>11.758241758241759</v>
      </c>
      <c r="J49" s="5">
        <f t="shared" si="1"/>
        <v>6.079545454545455</v>
      </c>
      <c r="K49" s="5">
        <f t="shared" si="2"/>
        <v>1.9340659340659341</v>
      </c>
      <c r="L49" s="3">
        <v>39</v>
      </c>
      <c r="M49" s="3">
        <v>3.5</v>
      </c>
      <c r="N49" s="3">
        <v>69</v>
      </c>
      <c r="O49" s="3">
        <v>4</v>
      </c>
      <c r="P49" s="3" t="s">
        <v>132</v>
      </c>
      <c r="Q49" s="3" t="s">
        <v>121</v>
      </c>
      <c r="R49" s="3">
        <v>384.2</v>
      </c>
      <c r="S49" s="5">
        <f t="shared" si="3"/>
        <v>56.666666666666664</v>
      </c>
    </row>
    <row r="50" spans="1:19" x14ac:dyDescent="0.25">
      <c r="A50" s="6" t="s">
        <v>85</v>
      </c>
      <c r="B50" s="3" t="s">
        <v>5</v>
      </c>
      <c r="C50" s="4">
        <v>40897</v>
      </c>
      <c r="D50" s="3" t="s">
        <v>21</v>
      </c>
      <c r="E50" s="4">
        <v>41435</v>
      </c>
      <c r="F50" s="3">
        <v>492</v>
      </c>
      <c r="G50" s="3">
        <v>718</v>
      </c>
      <c r="H50" s="3">
        <v>1192</v>
      </c>
      <c r="I50" s="5">
        <f t="shared" si="0"/>
        <v>13.098901098901099</v>
      </c>
      <c r="J50" s="5">
        <f t="shared" si="1"/>
        <v>5.27433628318584</v>
      </c>
      <c r="K50" s="5">
        <f t="shared" si="2"/>
        <v>2.4835164835164836</v>
      </c>
      <c r="L50" s="3">
        <v>37</v>
      </c>
      <c r="M50" s="3">
        <v>3</v>
      </c>
      <c r="N50" s="3">
        <v>81</v>
      </c>
      <c r="O50" s="3">
        <v>6</v>
      </c>
      <c r="P50" s="3" t="s">
        <v>119</v>
      </c>
      <c r="Q50" s="3" t="s">
        <v>121</v>
      </c>
      <c r="R50" s="3">
        <v>420.4</v>
      </c>
      <c r="S50" s="5">
        <f t="shared" si="3"/>
        <v>58.551532033426177</v>
      </c>
    </row>
    <row r="51" spans="1:19" x14ac:dyDescent="0.25">
      <c r="A51" s="6" t="s">
        <v>86</v>
      </c>
      <c r="B51" s="3" t="s">
        <v>11</v>
      </c>
      <c r="C51" s="4">
        <v>40932</v>
      </c>
      <c r="D51" s="3" t="s">
        <v>87</v>
      </c>
      <c r="E51" s="4">
        <v>41435</v>
      </c>
      <c r="F51" s="3">
        <v>385</v>
      </c>
      <c r="G51" s="3">
        <v>622</v>
      </c>
      <c r="H51" s="3">
        <v>1150</v>
      </c>
      <c r="I51" s="5">
        <f t="shared" si="0"/>
        <v>12.637362637362637</v>
      </c>
      <c r="J51" s="5">
        <f t="shared" si="1"/>
        <v>4.852320675105485</v>
      </c>
      <c r="K51" s="5">
        <f t="shared" si="2"/>
        <v>2.6043956043956045</v>
      </c>
      <c r="L51" s="3">
        <v>39</v>
      </c>
      <c r="M51" s="3">
        <v>3.5</v>
      </c>
      <c r="N51" s="3">
        <v>84</v>
      </c>
      <c r="O51" s="3">
        <v>4</v>
      </c>
      <c r="P51" s="3" t="s">
        <v>119</v>
      </c>
      <c r="Q51" s="3" t="s">
        <v>121</v>
      </c>
      <c r="R51" s="3">
        <v>356.1</v>
      </c>
      <c r="S51" s="5">
        <f t="shared" si="3"/>
        <v>57.250803858520904</v>
      </c>
    </row>
    <row r="52" spans="1:19" x14ac:dyDescent="0.25">
      <c r="A52" s="6" t="s">
        <v>41</v>
      </c>
      <c r="B52" s="3" t="s">
        <v>5</v>
      </c>
      <c r="C52" s="4">
        <v>40897</v>
      </c>
      <c r="D52" s="3" t="s">
        <v>42</v>
      </c>
      <c r="E52" s="4">
        <v>41435</v>
      </c>
      <c r="F52" s="3">
        <v>401</v>
      </c>
      <c r="G52" s="3">
        <v>586</v>
      </c>
      <c r="H52" s="3">
        <v>943</v>
      </c>
      <c r="I52" s="5">
        <f t="shared" si="0"/>
        <v>10.362637362637363</v>
      </c>
      <c r="J52" s="5">
        <f t="shared" si="1"/>
        <v>5.0972972972972981</v>
      </c>
      <c r="K52" s="5">
        <f t="shared" si="2"/>
        <v>2.0329670329670328</v>
      </c>
      <c r="L52" s="3">
        <v>30</v>
      </c>
      <c r="M52" s="3">
        <v>3</v>
      </c>
      <c r="N52" s="3">
        <v>83</v>
      </c>
      <c r="O52" s="3">
        <v>4</v>
      </c>
      <c r="P52" s="3" t="s">
        <v>124</v>
      </c>
      <c r="Q52" s="3" t="s">
        <v>122</v>
      </c>
      <c r="R52" s="3">
        <v>351.8</v>
      </c>
      <c r="S52" s="5">
        <f t="shared" si="3"/>
        <v>60.034129692832771</v>
      </c>
    </row>
    <row r="53" spans="1:19" x14ac:dyDescent="0.25">
      <c r="I53" s="5"/>
      <c r="K5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 </cp:lastModifiedBy>
  <dcterms:created xsi:type="dcterms:W3CDTF">2013-07-03T20:41:21Z</dcterms:created>
  <dcterms:modified xsi:type="dcterms:W3CDTF">2013-07-09T12:40:01Z</dcterms:modified>
</cp:coreProperties>
</file>